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131\Desktop\П4 СД 02.06.2021\1 отчет бюджет 2021\от 02.06.2021 №1.4\"/>
    </mc:Choice>
  </mc:AlternateContent>
  <xr:revisionPtr revIDLastSave="0" documentId="13_ncr:1_{25D511BB-DFAB-4475-A4DA-B7F758C1CD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ьтат 1" sheetId="1" r:id="rId1"/>
  </sheets>
  <definedNames>
    <definedName name="_xlnm.Print_Area" localSheetId="0">'Результат 1'!$C$1:$AB$65</definedName>
  </definedNames>
  <calcPr calcId="191029"/>
</workbook>
</file>

<file path=xl/calcChain.xml><?xml version="1.0" encoding="utf-8"?>
<calcChain xmlns="http://schemas.openxmlformats.org/spreadsheetml/2006/main">
  <c r="Z57" i="1" l="1"/>
  <c r="Z52" i="1"/>
  <c r="Z48" i="1"/>
  <c r="Z49" i="1"/>
  <c r="Z50" i="1"/>
  <c r="Z46" i="1"/>
  <c r="Z39" i="1"/>
  <c r="Z40" i="1"/>
  <c r="Z41" i="1"/>
  <c r="Z43" i="1"/>
  <c r="Z44" i="1"/>
  <c r="Z37" i="1"/>
  <c r="Z32" i="1"/>
  <c r="Z33" i="1"/>
  <c r="Z34" i="1"/>
  <c r="Z26" i="1"/>
  <c r="Z27" i="1"/>
  <c r="Z28" i="1"/>
  <c r="Z29" i="1"/>
  <c r="Z30" i="1"/>
  <c r="Z23" i="1"/>
  <c r="Z24" i="1"/>
  <c r="Z15" i="1"/>
  <c r="Z16" i="1"/>
  <c r="Z17" i="1"/>
  <c r="Z18" i="1"/>
  <c r="Z20" i="1"/>
  <c r="Z21" i="1"/>
  <c r="U56" i="1"/>
  <c r="U53" i="1"/>
  <c r="U51" i="1" l="1"/>
  <c r="U47" i="1"/>
  <c r="U45" i="1"/>
  <c r="U38" i="1"/>
  <c r="U35" i="1"/>
  <c r="U31" i="1"/>
  <c r="U25" i="1"/>
  <c r="U22" i="1"/>
  <c r="U14" i="1"/>
  <c r="X14" i="1"/>
  <c r="V14" i="1"/>
  <c r="AB57" i="1"/>
  <c r="X56" i="1"/>
  <c r="Z56" i="1" s="1"/>
  <c r="V56" i="1"/>
  <c r="AB54" i="1"/>
  <c r="AB55" i="1"/>
  <c r="AB52" i="1"/>
  <c r="X53" i="1"/>
  <c r="V53" i="1"/>
  <c r="X51" i="1"/>
  <c r="V51" i="1"/>
  <c r="AB48" i="1"/>
  <c r="AB49" i="1"/>
  <c r="AB50" i="1"/>
  <c r="X47" i="1"/>
  <c r="V47" i="1"/>
  <c r="AB47" i="1" s="1"/>
  <c r="AB46" i="1"/>
  <c r="X45" i="1"/>
  <c r="V45" i="1"/>
  <c r="AB45" i="1" s="1"/>
  <c r="AB39" i="1"/>
  <c r="AB40" i="1"/>
  <c r="AB41" i="1"/>
  <c r="AB42" i="1"/>
  <c r="AB43" i="1"/>
  <c r="AB44" i="1"/>
  <c r="X38" i="1"/>
  <c r="Z38" i="1" s="1"/>
  <c r="V38" i="1"/>
  <c r="AB38" i="1" s="1"/>
  <c r="AB36" i="1"/>
  <c r="AB37" i="1"/>
  <c r="X35" i="1"/>
  <c r="V35" i="1"/>
  <c r="AB32" i="1"/>
  <c r="AB33" i="1"/>
  <c r="AB34" i="1"/>
  <c r="X31" i="1"/>
  <c r="V31" i="1"/>
  <c r="AB26" i="1"/>
  <c r="AB27" i="1"/>
  <c r="AB28" i="1"/>
  <c r="AB29" i="1"/>
  <c r="AB30" i="1"/>
  <c r="X25" i="1"/>
  <c r="V25" i="1"/>
  <c r="AB23" i="1"/>
  <c r="AB24" i="1"/>
  <c r="X22" i="1"/>
  <c r="Z22" i="1" s="1"/>
  <c r="V22" i="1"/>
  <c r="AB15" i="1"/>
  <c r="AB16" i="1"/>
  <c r="AB17" i="1"/>
  <c r="AB18" i="1"/>
  <c r="AB19" i="1"/>
  <c r="AB20" i="1"/>
  <c r="AB21" i="1"/>
  <c r="V58" i="1" l="1"/>
  <c r="AB53" i="1"/>
  <c r="Z47" i="1"/>
  <c r="AB51" i="1"/>
  <c r="Z51" i="1"/>
  <c r="U58" i="1"/>
  <c r="AB31" i="1"/>
  <c r="Z31" i="1"/>
  <c r="AB25" i="1"/>
  <c r="Z25" i="1"/>
  <c r="AB35" i="1"/>
  <c r="Z35" i="1"/>
  <c r="AB22" i="1"/>
  <c r="Z45" i="1"/>
  <c r="AB56" i="1"/>
  <c r="Z14" i="1"/>
  <c r="X58" i="1"/>
  <c r="AB14" i="1"/>
  <c r="AB58" i="1" l="1"/>
  <c r="Z58" i="1"/>
</calcChain>
</file>

<file path=xl/sharedStrings.xml><?xml version="1.0" encoding="utf-8"?>
<sst xmlns="http://schemas.openxmlformats.org/spreadsheetml/2006/main" count="145" uniqueCount="108">
  <si>
    <t>Наименование</t>
  </si>
  <si>
    <t>Код главы</t>
  </si>
  <si>
    <t>РзПр</t>
  </si>
  <si>
    <t>ЦСР</t>
  </si>
  <si>
    <t>Исполнено</t>
  </si>
  <si>
    <t>Общегосударственные вопросы</t>
  </si>
  <si>
    <t>001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</si>
  <si>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</si>
  <si>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</si>
  <si>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</si>
  <si>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</si>
  <si>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</si>
  <si>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</si>
  <si>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</si>
  <si>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</si>
  <si>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</si>
  <si>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</si>
  <si>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</si>
  <si>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</si>
  <si>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</si>
  <si>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</si>
  <si>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</si>
  <si>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</si>
  <si>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</si>
  <si>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</si>
  <si>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</si>
  <si>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</si>
  <si>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</si>
  <si>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</si>
  <si>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</si>
  <si>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</si>
  <si>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</si>
  <si>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</si>
  <si>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</si>
  <si>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</si>
  <si>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</si>
  <si>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</si>
  <si>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</si>
  <si>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</si>
  <si>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</si>
  <si>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</si>
  <si>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</si>
  <si>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</si>
  <si>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</si>
  <si>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</si>
  <si>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</si>
  <si>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</si>
  <si>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</si>
  <si>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</si>
  <si>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</si>
  <si>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</si>
  <si>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</si>
  <si>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</si>
  <si>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</si>
  <si>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</si>
  <si>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</si>
  <si>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</si>
  <si>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</si>
  <si>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</si>
  <si>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</si>
  <si>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</si>
  <si>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</si>
  <si>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</si>
  <si>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</si>
  <si>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</si>
  <si>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</si>
  <si>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</si>
  <si>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</si>
  <si>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</si>
  <si>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</si>
  <si>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</si>
  <si>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</si>
  <si>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</si>
  <si>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</si>
  <si>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</si>
  <si>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</si>
  <si>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</si>
  <si>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</si>
  <si>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</si>
  <si>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</si>
  <si>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Итого:</t>
  </si>
  <si>
    <t>Приложение №2</t>
  </si>
  <si>
    <t>тыс.рублей</t>
  </si>
  <si>
    <t>% исполнения к первоначальному плану</t>
  </si>
  <si>
    <t>% исполнения к уточненному плану</t>
  </si>
  <si>
    <t>дл</t>
  </si>
  <si>
    <t>Дорожное хозяйство (дорожные фонды)</t>
  </si>
  <si>
    <t>0409</t>
  </si>
  <si>
    <t>Первоначальный план на 2020 год</t>
  </si>
  <si>
    <t>Уточненный план на 2020 год</t>
  </si>
  <si>
    <t>0107</t>
  </si>
  <si>
    <t>Обеспечение проведение выборов и референдумов</t>
  </si>
  <si>
    <t>0602</t>
  </si>
  <si>
    <t>Сбор, удаление отходов и очистка сточных вод</t>
  </si>
  <si>
    <t>Профессиональная подготовка, переподготовка и повышение квалификации</t>
  </si>
  <si>
    <t>0705</t>
  </si>
  <si>
    <t>Средства массовой информации</t>
  </si>
  <si>
    <t>1200</t>
  </si>
  <si>
    <t>1201</t>
  </si>
  <si>
    <t>1202</t>
  </si>
  <si>
    <t>Телевидение и радиовещание</t>
  </si>
  <si>
    <t>Периодическая печать и издательства</t>
  </si>
  <si>
    <t>Расходы бюджета городского округа Истра по разделам и подразделам классификации расходов бюджетов за 2020 год</t>
  </si>
  <si>
    <t>"Об утверждении отчета об исполнении бюджета городского округа Истра за 2020 год"</t>
  </si>
  <si>
    <t>городского округа Истра</t>
  </si>
  <si>
    <t>Начальник Управления по финансам и казначейству</t>
  </si>
  <si>
    <t>Е.М. Лукина</t>
  </si>
  <si>
    <t xml:space="preserve">к  Решению Совета депутатов городского округа Истра от "02"06.2021 № 1/4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</si>
</sst>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16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7" fillId="0" borderId="2"/>
  </cellStyleXfs>
  <cellXfs count="79">
    <xf numFmtId="0" fontId="0" fillId="0" borderId="0" xfId="0"/>
    <xf numFmtId="0" fontId="1" fillId="0" borderId="2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vertical="center" wrapText="1"/>
    </xf>
    <xf numFmtId="0" fontId="6" fillId="0" borderId="2" xfId="0" applyNumberFormat="1" applyFont="1" applyBorder="1" applyAlignment="1">
      <alignment wrapText="1"/>
    </xf>
    <xf numFmtId="0" fontId="3" fillId="0" borderId="2" xfId="0" applyNumberFormat="1" applyFont="1" applyBorder="1" applyAlignment="1">
      <alignment wrapText="1"/>
    </xf>
    <xf numFmtId="0" fontId="2" fillId="0" borderId="2" xfId="0" applyNumberFormat="1" applyFont="1" applyBorder="1" applyAlignment="1">
      <alignment wrapText="1"/>
    </xf>
    <xf numFmtId="0" fontId="7" fillId="0" borderId="2" xfId="1"/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0" fontId="4" fillId="3" borderId="1" xfId="0" applyNumberFormat="1" applyFont="1" applyFill="1" applyBorder="1" applyAlignment="1">
      <alignment vertical="center"/>
    </xf>
    <xf numFmtId="0" fontId="0" fillId="0" borderId="2" xfId="0" applyBorder="1"/>
    <xf numFmtId="0" fontId="5" fillId="2" borderId="5" xfId="0" applyNumberFormat="1" applyFont="1" applyFill="1" applyBorder="1" applyAlignment="1">
      <alignment vertical="center" wrapText="1"/>
    </xf>
    <xf numFmtId="164" fontId="9" fillId="0" borderId="1" xfId="1" applyNumberFormat="1" applyFont="1" applyFill="1" applyBorder="1" applyAlignment="1" applyProtection="1">
      <alignment horizontal="right"/>
      <protection hidden="1"/>
    </xf>
    <xf numFmtId="164" fontId="8" fillId="0" borderId="8" xfId="1" applyNumberFormat="1" applyFont="1" applyFill="1" applyBorder="1" applyAlignment="1" applyProtection="1">
      <alignment horizontal="right"/>
      <protection hidden="1"/>
    </xf>
    <xf numFmtId="164" fontId="8" fillId="0" borderId="1" xfId="1" applyNumberFormat="1" applyFont="1" applyFill="1" applyBorder="1" applyAlignment="1" applyProtection="1">
      <alignment horizontal="right" vertical="center"/>
      <protection hidden="1"/>
    </xf>
    <xf numFmtId="165" fontId="12" fillId="2" borderId="9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165" fontId="13" fillId="2" borderId="9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vertical="center" wrapText="1"/>
    </xf>
    <xf numFmtId="0" fontId="12" fillId="2" borderId="1" xfId="0" applyNumberFormat="1" applyFont="1" applyFill="1" applyBorder="1" applyAlignment="1">
      <alignment horizontal="left" vertical="center" wrapText="1"/>
    </xf>
    <xf numFmtId="0" fontId="13" fillId="2" borderId="1" xfId="0" applyNumberFormat="1" applyFont="1" applyFill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left" vertical="center" wrapText="1"/>
    </xf>
    <xf numFmtId="49" fontId="12" fillId="2" borderId="7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right" vertical="center"/>
    </xf>
    <xf numFmtId="165" fontId="13" fillId="4" borderId="9" xfId="0" applyNumberFormat="1" applyFont="1" applyFill="1" applyBorder="1" applyAlignment="1">
      <alignment horizontal="right" vertical="center"/>
    </xf>
    <xf numFmtId="0" fontId="8" fillId="0" borderId="2" xfId="1" applyFont="1" applyAlignment="1"/>
    <xf numFmtId="0" fontId="15" fillId="0" borderId="0" xfId="0" applyFont="1"/>
    <xf numFmtId="0" fontId="15" fillId="0" borderId="0" xfId="0" applyFont="1" applyAlignment="1">
      <alignment horizontal="right"/>
    </xf>
    <xf numFmtId="0" fontId="13" fillId="5" borderId="3" xfId="0" applyNumberFormat="1" applyFont="1" applyFill="1" applyBorder="1" applyAlignment="1">
      <alignment horizontal="left" vertical="center" wrapText="1"/>
    </xf>
    <xf numFmtId="0" fontId="13" fillId="5" borderId="6" xfId="0" applyNumberFormat="1" applyFont="1" applyFill="1" applyBorder="1" applyAlignment="1">
      <alignment horizontal="left" vertical="center" wrapText="1"/>
    </xf>
    <xf numFmtId="0" fontId="13" fillId="5" borderId="7" xfId="0" applyNumberFormat="1" applyFont="1" applyFill="1" applyBorder="1" applyAlignment="1">
      <alignment horizontal="left" vertical="center" wrapText="1"/>
    </xf>
    <xf numFmtId="164" fontId="13" fillId="2" borderId="3" xfId="0" applyNumberFormat="1" applyFont="1" applyFill="1" applyBorder="1" applyAlignment="1">
      <alignment horizontal="right" vertical="center"/>
    </xf>
    <xf numFmtId="164" fontId="13" fillId="2" borderId="7" xfId="0" applyNumberFormat="1" applyFont="1" applyFill="1" applyBorder="1" applyAlignment="1">
      <alignment horizontal="right" vertical="center"/>
    </xf>
    <xf numFmtId="164" fontId="12" fillId="2" borderId="3" xfId="0" applyNumberFormat="1" applyFont="1" applyFill="1" applyBorder="1" applyAlignment="1">
      <alignment horizontal="right" vertical="center"/>
    </xf>
    <xf numFmtId="164" fontId="12" fillId="2" borderId="7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horizontal="left" vertical="center" wrapText="1"/>
    </xf>
    <xf numFmtId="0" fontId="12" fillId="2" borderId="6" xfId="0" applyNumberFormat="1" applyFont="1" applyFill="1" applyBorder="1" applyAlignment="1">
      <alignment horizontal="left" vertical="center" wrapText="1"/>
    </xf>
    <xf numFmtId="0" fontId="12" fillId="2" borderId="7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left"/>
    </xf>
    <xf numFmtId="0" fontId="1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1" xfId="0" applyNumberFormat="1" applyFont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4" fillId="2" borderId="3" xfId="0" applyNumberFormat="1" applyFont="1" applyFill="1" applyBorder="1" applyAlignment="1">
      <alignment horizontal="left" vertical="center" wrapText="1"/>
    </xf>
    <xf numFmtId="0" fontId="14" fillId="2" borderId="6" xfId="0" applyNumberFormat="1" applyFont="1" applyFill="1" applyBorder="1" applyAlignment="1">
      <alignment horizontal="left" vertical="center" wrapText="1"/>
    </xf>
    <xf numFmtId="0" fontId="14" fillId="2" borderId="7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0" fontId="12" fillId="2" borderId="10" xfId="0" applyNumberFormat="1" applyFont="1" applyFill="1" applyBorder="1" applyAlignment="1">
      <alignment horizontal="left" vertical="center" wrapText="1"/>
    </xf>
    <xf numFmtId="49" fontId="12" fillId="2" borderId="10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horizontal="right" vertical="center"/>
    </xf>
    <xf numFmtId="0" fontId="13" fillId="2" borderId="1" xfId="0" applyNumberFormat="1" applyFont="1" applyFill="1" applyBorder="1" applyAlignment="1">
      <alignment horizontal="left" vertical="center" wrapText="1"/>
    </xf>
    <xf numFmtId="0" fontId="8" fillId="0" borderId="2" xfId="1" applyFont="1" applyAlignment="1">
      <alignment horizontal="right" wrapText="1"/>
    </xf>
    <xf numFmtId="0" fontId="8" fillId="0" borderId="2" xfId="1" applyFont="1" applyAlignment="1">
      <alignment horizontal="right" vertical="center"/>
    </xf>
    <xf numFmtId="0" fontId="1" fillId="0" borderId="2" xfId="0" applyNumberFormat="1" applyFont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right" vertical="center"/>
    </xf>
    <xf numFmtId="164" fontId="13" fillId="4" borderId="7" xfId="0" applyNumberFormat="1" applyFont="1" applyFill="1" applyBorder="1" applyAlignment="1">
      <alignment horizontal="right" vertical="center"/>
    </xf>
    <xf numFmtId="0" fontId="9" fillId="0" borderId="2" xfId="1" applyFont="1" applyFill="1" applyAlignment="1">
      <alignment horizontal="center"/>
    </xf>
    <xf numFmtId="0" fontId="11" fillId="5" borderId="2" xfId="1" applyFont="1" applyFill="1" applyAlignment="1">
      <alignment horizontal="center" vertical="center" wrapText="1"/>
    </xf>
    <xf numFmtId="0" fontId="5" fillId="2" borderId="5" xfId="0" applyNumberFormat="1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3"/>
  <sheetViews>
    <sheetView tabSelected="1" view="pageBreakPreview" topLeftCell="J1" zoomScaleNormal="100" zoomScaleSheetLayoutView="100" workbookViewId="0">
      <selection activeCell="O3" sqref="O3:AB3"/>
    </sheetView>
  </sheetViews>
  <sheetFormatPr defaultRowHeight="15" x14ac:dyDescent="0.25"/>
  <cols>
    <col min="1" max="1" width="0.28515625" hidden="1" customWidth="1"/>
    <col min="2" max="8" width="0.5703125" hidden="1" customWidth="1"/>
    <col min="9" max="9" width="7.28515625" hidden="1" customWidth="1"/>
    <col min="10" max="10" width="4" customWidth="1"/>
    <col min="11" max="15" width="9.140625" customWidth="1"/>
    <col min="16" max="16" width="4.7109375" customWidth="1"/>
    <col min="17" max="17" width="4.42578125" hidden="1" customWidth="1"/>
    <col min="18" max="18" width="2.28515625" hidden="1" customWidth="1"/>
    <col min="19" max="19" width="6.7109375" customWidth="1"/>
    <col min="20" max="20" width="0.140625" customWidth="1"/>
    <col min="21" max="21" width="10.28515625" customWidth="1"/>
    <col min="22" max="22" width="5.140625" customWidth="1"/>
    <col min="23" max="23" width="5.28515625" customWidth="1"/>
    <col min="24" max="24" width="5" customWidth="1"/>
    <col min="25" max="25" width="5.140625" customWidth="1"/>
    <col min="26" max="26" width="3" customWidth="1"/>
    <col min="27" max="27" width="9.28515625" customWidth="1"/>
    <col min="28" max="28" width="12.28515625" customWidth="1"/>
  </cols>
  <sheetData>
    <row r="1" spans="1:29" ht="15" customHeight="1" x14ac:dyDescent="0.25">
      <c r="B1" s="4" t="s">
        <v>81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7"/>
      <c r="V1" s="7"/>
      <c r="W1" s="7"/>
      <c r="X1" s="7"/>
      <c r="Y1" s="7"/>
      <c r="Z1" s="7"/>
      <c r="AA1" s="75" t="s">
        <v>81</v>
      </c>
      <c r="AB1" s="75"/>
    </row>
    <row r="2" spans="1:29" ht="30" customHeight="1" x14ac:dyDescent="0.25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0" t="s">
        <v>107</v>
      </c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</row>
    <row r="3" spans="1:29" ht="28.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71" t="s">
        <v>103</v>
      </c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</row>
    <row r="4" spans="1:29" ht="1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35"/>
      <c r="W4" s="35"/>
      <c r="X4" s="35"/>
      <c r="Y4" s="35"/>
      <c r="Z4" s="35"/>
      <c r="AA4" s="35"/>
      <c r="AB4" s="35"/>
    </row>
    <row r="5" spans="1:29" ht="1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9" ht="15" customHeight="1" x14ac:dyDescent="0.25">
      <c r="A6" s="76" t="s">
        <v>102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</row>
    <row r="7" spans="1:29" ht="15" customHeight="1" x14ac:dyDescent="0.25">
      <c r="A7" s="76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</row>
    <row r="8" spans="1:29" ht="15" customHeight="1" x14ac:dyDescent="0.2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</row>
    <row r="9" spans="1:29" ht="15" customHeight="1" x14ac:dyDescent="0.25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</row>
    <row r="10" spans="1:29" ht="15" customHeight="1" x14ac:dyDescent="0.25">
      <c r="B10" s="3"/>
      <c r="C10" s="3"/>
      <c r="D10" s="3"/>
      <c r="E10" s="3"/>
      <c r="F10" s="3"/>
      <c r="G10" s="3"/>
      <c r="H10" s="3"/>
      <c r="I10" s="3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</row>
    <row r="11" spans="1:29" x14ac:dyDescent="0.25">
      <c r="B11" s="2"/>
      <c r="C11" s="2"/>
      <c r="D11" s="2"/>
      <c r="E11" s="2"/>
      <c r="F11" s="2"/>
      <c r="G11" s="2"/>
      <c r="H11" s="2"/>
      <c r="I11" s="2"/>
      <c r="J11" s="51"/>
      <c r="K11" s="51"/>
      <c r="L11" s="51"/>
      <c r="M11" s="51"/>
      <c r="N11" s="51"/>
      <c r="O11" s="51"/>
      <c r="P11" s="51"/>
      <c r="Q11" s="51"/>
      <c r="R11" s="51"/>
      <c r="S11" s="2"/>
      <c r="T11" s="12"/>
      <c r="U11" s="12"/>
      <c r="V11" s="51"/>
      <c r="W11" s="51"/>
      <c r="X11" s="51"/>
      <c r="Y11" s="51"/>
      <c r="Z11" s="52"/>
      <c r="AA11" s="52"/>
      <c r="AB11" s="52" t="s">
        <v>82</v>
      </c>
      <c r="AC11" s="52"/>
    </row>
    <row r="12" spans="1:29" ht="39.75" customHeight="1" x14ac:dyDescent="0.25">
      <c r="B12" s="56" t="s">
        <v>0</v>
      </c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7" t="s">
        <v>1</v>
      </c>
      <c r="R12" s="57"/>
      <c r="S12" s="11" t="s">
        <v>2</v>
      </c>
      <c r="T12" s="13" t="s">
        <v>3</v>
      </c>
      <c r="U12" s="13" t="s">
        <v>88</v>
      </c>
      <c r="V12" s="53" t="s">
        <v>89</v>
      </c>
      <c r="W12" s="53"/>
      <c r="X12" s="53" t="s">
        <v>4</v>
      </c>
      <c r="Y12" s="53"/>
      <c r="Z12" s="53" t="s">
        <v>83</v>
      </c>
      <c r="AA12" s="53"/>
      <c r="AB12" s="8" t="s">
        <v>84</v>
      </c>
    </row>
    <row r="13" spans="1:29" x14ac:dyDescent="0.25">
      <c r="B13" s="54">
        <v>1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5">
        <v>2</v>
      </c>
      <c r="R13" s="55"/>
      <c r="S13" s="10">
        <v>3</v>
      </c>
      <c r="T13" s="14">
        <v>4</v>
      </c>
      <c r="U13" s="14">
        <v>4</v>
      </c>
      <c r="V13" s="55">
        <v>5</v>
      </c>
      <c r="W13" s="55"/>
      <c r="X13" s="55">
        <v>6</v>
      </c>
      <c r="Y13" s="55"/>
      <c r="Z13" s="55">
        <v>7</v>
      </c>
      <c r="AA13" s="55"/>
      <c r="AB13" s="9">
        <v>8</v>
      </c>
    </row>
    <row r="14" spans="1:29" ht="15" customHeight="1" x14ac:dyDescent="0.25">
      <c r="B14" s="61" t="s">
        <v>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3"/>
      <c r="Q14" s="64" t="s">
        <v>6</v>
      </c>
      <c r="R14" s="64"/>
      <c r="S14" s="23" t="s">
        <v>7</v>
      </c>
      <c r="T14" s="24"/>
      <c r="U14" s="19">
        <f>SUM(U15:U21)</f>
        <v>1418929.3</v>
      </c>
      <c r="V14" s="41">
        <f>SUM(V15:W21)</f>
        <v>821740.3</v>
      </c>
      <c r="W14" s="42"/>
      <c r="X14" s="41">
        <f>SUM(X15:Y21)</f>
        <v>804134.40000000002</v>
      </c>
      <c r="Y14" s="42"/>
      <c r="Z14" s="45">
        <f>X14/U14*100</f>
        <v>56.671914520335861</v>
      </c>
      <c r="AA14" s="45"/>
      <c r="AB14" s="25">
        <f>X14*100/V14</f>
        <v>97.857486118181129</v>
      </c>
    </row>
    <row r="15" spans="1:29" ht="30" customHeight="1" x14ac:dyDescent="0.25">
      <c r="B15" s="28"/>
      <c r="C15" s="59" t="s">
        <v>8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60" t="s">
        <v>6</v>
      </c>
      <c r="R15" s="60"/>
      <c r="S15" s="26" t="s">
        <v>9</v>
      </c>
      <c r="T15" s="27"/>
      <c r="U15" s="21">
        <v>2614.4</v>
      </c>
      <c r="V15" s="43">
        <v>2856</v>
      </c>
      <c r="W15" s="44"/>
      <c r="X15" s="43">
        <v>2701.3</v>
      </c>
      <c r="Y15" s="44"/>
      <c r="Z15" s="58">
        <f t="shared" ref="Z15:Z21" si="0">X15/U15*100</f>
        <v>103.32389840881274</v>
      </c>
      <c r="AA15" s="58"/>
      <c r="AB15" s="22">
        <f t="shared" ref="AB15:AB21" si="1">X15*100/V15</f>
        <v>94.583333333333329</v>
      </c>
    </row>
    <row r="16" spans="1:29" ht="42" customHeight="1" x14ac:dyDescent="0.25">
      <c r="B16" s="28"/>
      <c r="C16" s="59" t="s">
        <v>10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60" t="s">
        <v>6</v>
      </c>
      <c r="R16" s="60"/>
      <c r="S16" s="26" t="s">
        <v>11</v>
      </c>
      <c r="T16" s="27"/>
      <c r="U16" s="21">
        <v>10609</v>
      </c>
      <c r="V16" s="43">
        <v>11699.4</v>
      </c>
      <c r="W16" s="44"/>
      <c r="X16" s="43">
        <v>11593.6</v>
      </c>
      <c r="Y16" s="44"/>
      <c r="Z16" s="58">
        <f t="shared" si="0"/>
        <v>109.28079932133095</v>
      </c>
      <c r="AA16" s="58"/>
      <c r="AB16" s="22">
        <f t="shared" si="1"/>
        <v>99.09568012034805</v>
      </c>
    </row>
    <row r="17" spans="1:28" ht="43.5" customHeight="1" x14ac:dyDescent="0.25">
      <c r="B17" s="28"/>
      <c r="C17" s="59" t="s">
        <v>12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60" t="s">
        <v>6</v>
      </c>
      <c r="R17" s="60"/>
      <c r="S17" s="26" t="s">
        <v>13</v>
      </c>
      <c r="T17" s="27"/>
      <c r="U17" s="21">
        <v>348094.8</v>
      </c>
      <c r="V17" s="43">
        <v>372628.7</v>
      </c>
      <c r="W17" s="44"/>
      <c r="X17" s="43">
        <v>362928.2</v>
      </c>
      <c r="Y17" s="44"/>
      <c r="Z17" s="58">
        <f t="shared" si="0"/>
        <v>104.26131042463145</v>
      </c>
      <c r="AA17" s="58"/>
      <c r="AB17" s="22">
        <f t="shared" si="1"/>
        <v>97.396738361806271</v>
      </c>
    </row>
    <row r="18" spans="1:28" ht="32.25" customHeight="1" x14ac:dyDescent="0.25">
      <c r="B18" s="28"/>
      <c r="C18" s="59" t="s">
        <v>14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65" t="s">
        <v>6</v>
      </c>
      <c r="R18" s="60"/>
      <c r="S18" s="26" t="s">
        <v>15</v>
      </c>
      <c r="T18" s="27"/>
      <c r="U18" s="21">
        <v>30356.7</v>
      </c>
      <c r="V18" s="43">
        <v>29756.2</v>
      </c>
      <c r="W18" s="44"/>
      <c r="X18" s="43">
        <v>28581.7</v>
      </c>
      <c r="Y18" s="44"/>
      <c r="Z18" s="58">
        <f t="shared" si="0"/>
        <v>94.152855876956323</v>
      </c>
      <c r="AA18" s="58"/>
      <c r="AB18" s="22">
        <f t="shared" si="1"/>
        <v>96.052923424361978</v>
      </c>
    </row>
    <row r="19" spans="1:28" ht="23.25" customHeight="1" x14ac:dyDescent="0.25">
      <c r="B19" s="28"/>
      <c r="C19" s="29"/>
      <c r="D19" s="29"/>
      <c r="E19" s="29"/>
      <c r="F19" s="29"/>
      <c r="G19" s="29"/>
      <c r="H19" s="29"/>
      <c r="I19" s="31"/>
      <c r="J19" s="59" t="s">
        <v>91</v>
      </c>
      <c r="K19" s="59"/>
      <c r="L19" s="59"/>
      <c r="M19" s="59"/>
      <c r="N19" s="59"/>
      <c r="O19" s="59"/>
      <c r="P19" s="59"/>
      <c r="Q19" s="59"/>
      <c r="R19" s="32"/>
      <c r="S19" s="26" t="s">
        <v>90</v>
      </c>
      <c r="T19" s="27"/>
      <c r="U19" s="21">
        <v>0</v>
      </c>
      <c r="V19" s="43">
        <v>1551</v>
      </c>
      <c r="W19" s="44"/>
      <c r="X19" s="43">
        <v>1489.8</v>
      </c>
      <c r="Y19" s="44"/>
      <c r="Z19" s="45"/>
      <c r="AA19" s="45"/>
      <c r="AB19" s="22">
        <f t="shared" si="1"/>
        <v>96.054158607350104</v>
      </c>
    </row>
    <row r="20" spans="1:28" ht="15" customHeight="1" x14ac:dyDescent="0.25">
      <c r="B20" s="28"/>
      <c r="C20" s="59" t="s">
        <v>16</v>
      </c>
      <c r="D20" s="59"/>
      <c r="E20" s="59"/>
      <c r="F20" s="59"/>
      <c r="G20" s="59"/>
      <c r="H20" s="59"/>
      <c r="I20" s="59"/>
      <c r="J20" s="66"/>
      <c r="K20" s="66"/>
      <c r="L20" s="66"/>
      <c r="M20" s="66"/>
      <c r="N20" s="66"/>
      <c r="O20" s="66"/>
      <c r="P20" s="66"/>
      <c r="Q20" s="67" t="s">
        <v>6</v>
      </c>
      <c r="R20" s="60"/>
      <c r="S20" s="26" t="s">
        <v>17</v>
      </c>
      <c r="T20" s="27"/>
      <c r="U20" s="21">
        <v>2000</v>
      </c>
      <c r="V20" s="43">
        <v>2000</v>
      </c>
      <c r="W20" s="44"/>
      <c r="X20" s="43">
        <v>0</v>
      </c>
      <c r="Y20" s="44"/>
      <c r="Z20" s="45">
        <f t="shared" si="0"/>
        <v>0</v>
      </c>
      <c r="AA20" s="45"/>
      <c r="AB20" s="22">
        <f t="shared" si="1"/>
        <v>0</v>
      </c>
    </row>
    <row r="21" spans="1:28" ht="15" customHeight="1" x14ac:dyDescent="0.25">
      <c r="B21" s="28"/>
      <c r="C21" s="59" t="s">
        <v>18</v>
      </c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60" t="s">
        <v>6</v>
      </c>
      <c r="R21" s="60"/>
      <c r="S21" s="26" t="s">
        <v>19</v>
      </c>
      <c r="T21" s="27"/>
      <c r="U21" s="21">
        <v>1025254.4</v>
      </c>
      <c r="V21" s="43">
        <v>401249</v>
      </c>
      <c r="W21" s="44"/>
      <c r="X21" s="43">
        <v>396839.8</v>
      </c>
      <c r="Y21" s="44"/>
      <c r="Z21" s="45">
        <f t="shared" si="0"/>
        <v>38.706471291418012</v>
      </c>
      <c r="AA21" s="45"/>
      <c r="AB21" s="22">
        <f t="shared" si="1"/>
        <v>98.901131217772502</v>
      </c>
    </row>
    <row r="22" spans="1:28" ht="15" customHeight="1" x14ac:dyDescent="0.25">
      <c r="B22" s="69" t="s">
        <v>20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4" t="s">
        <v>6</v>
      </c>
      <c r="R22" s="64"/>
      <c r="S22" s="23" t="s">
        <v>21</v>
      </c>
      <c r="T22" s="24"/>
      <c r="U22" s="19">
        <f>SUM(U23:U24)</f>
        <v>85454</v>
      </c>
      <c r="V22" s="41">
        <f>SUM(V23:V24)</f>
        <v>77161.8</v>
      </c>
      <c r="W22" s="42"/>
      <c r="X22" s="41">
        <f>SUM(X23:X24)</f>
        <v>73056.2</v>
      </c>
      <c r="Y22" s="42"/>
      <c r="Z22" s="45">
        <f>X22/U22*100</f>
        <v>85.491843564958927</v>
      </c>
      <c r="AA22" s="45"/>
      <c r="AB22" s="25">
        <f>X22*100/V22</f>
        <v>94.679232469952751</v>
      </c>
    </row>
    <row r="23" spans="1:28" ht="30.75" customHeight="1" x14ac:dyDescent="0.25">
      <c r="B23" s="28"/>
      <c r="C23" s="59" t="s">
        <v>22</v>
      </c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60" t="s">
        <v>6</v>
      </c>
      <c r="R23" s="60"/>
      <c r="S23" s="26" t="s">
        <v>23</v>
      </c>
      <c r="T23" s="27"/>
      <c r="U23" s="15">
        <v>74882</v>
      </c>
      <c r="V23" s="43">
        <v>62494.8</v>
      </c>
      <c r="W23" s="44"/>
      <c r="X23" s="43">
        <v>59153.599999999999</v>
      </c>
      <c r="Y23" s="44"/>
      <c r="Z23" s="58">
        <f t="shared" ref="Z23:Z24" si="2">X23/U23*100</f>
        <v>78.995753318554534</v>
      </c>
      <c r="AA23" s="58"/>
      <c r="AB23" s="22">
        <f t="shared" ref="AB23:AB24" si="3">X23*100/V23</f>
        <v>94.653635182447175</v>
      </c>
    </row>
    <row r="24" spans="1:28" ht="32.25" customHeight="1" x14ac:dyDescent="0.25">
      <c r="B24" s="28"/>
      <c r="C24" s="59" t="s">
        <v>24</v>
      </c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60" t="s">
        <v>6</v>
      </c>
      <c r="R24" s="60"/>
      <c r="S24" s="26" t="s">
        <v>25</v>
      </c>
      <c r="T24" s="27"/>
      <c r="U24" s="15">
        <v>10572</v>
      </c>
      <c r="V24" s="43">
        <v>14667</v>
      </c>
      <c r="W24" s="44"/>
      <c r="X24" s="43">
        <v>13902.6</v>
      </c>
      <c r="Y24" s="44"/>
      <c r="Z24" s="58">
        <f t="shared" si="2"/>
        <v>131.50397275822928</v>
      </c>
      <c r="AA24" s="58"/>
      <c r="AB24" s="22">
        <f t="shared" si="3"/>
        <v>94.788300265903047</v>
      </c>
    </row>
    <row r="25" spans="1:28" ht="15" customHeight="1" x14ac:dyDescent="0.25">
      <c r="B25" s="69" t="s">
        <v>26</v>
      </c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4" t="s">
        <v>6</v>
      </c>
      <c r="R25" s="64"/>
      <c r="S25" s="23" t="s">
        <v>27</v>
      </c>
      <c r="T25" s="24"/>
      <c r="U25" s="19">
        <f>SUM(U26:U30)</f>
        <v>623360.1</v>
      </c>
      <c r="V25" s="41">
        <f>SUM(V26:V30)</f>
        <v>776939.29999999993</v>
      </c>
      <c r="W25" s="42"/>
      <c r="X25" s="41">
        <f>SUM(X26:X30)</f>
        <v>735165.8</v>
      </c>
      <c r="Y25" s="42"/>
      <c r="Z25" s="45">
        <f>X25/U25*100</f>
        <v>117.93597312372096</v>
      </c>
      <c r="AA25" s="45"/>
      <c r="AB25" s="25">
        <f>X25*100/V25</f>
        <v>94.623325142646294</v>
      </c>
    </row>
    <row r="26" spans="1:28" ht="15" customHeight="1" x14ac:dyDescent="0.25">
      <c r="B26" s="28"/>
      <c r="C26" s="59" t="s">
        <v>28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60" t="s">
        <v>6</v>
      </c>
      <c r="R26" s="60"/>
      <c r="S26" s="26" t="s">
        <v>29</v>
      </c>
      <c r="T26" s="27"/>
      <c r="U26" s="15">
        <v>5937</v>
      </c>
      <c r="V26" s="43">
        <v>9423.9</v>
      </c>
      <c r="W26" s="44"/>
      <c r="X26" s="43">
        <v>6301</v>
      </c>
      <c r="Y26" s="44"/>
      <c r="Z26" s="58">
        <f t="shared" ref="Z26:Z30" si="4">X26/U26*100</f>
        <v>106.13104261411488</v>
      </c>
      <c r="AA26" s="58"/>
      <c r="AB26" s="22">
        <f t="shared" ref="AB26:AB30" si="5">X26*100/V26</f>
        <v>66.86191491845203</v>
      </c>
    </row>
    <row r="27" spans="1:28" ht="15" customHeight="1" x14ac:dyDescent="0.25">
      <c r="B27" s="28"/>
      <c r="C27" s="59" t="s">
        <v>30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60" t="s">
        <v>6</v>
      </c>
      <c r="R27" s="60"/>
      <c r="S27" s="26" t="s">
        <v>31</v>
      </c>
      <c r="T27" s="27"/>
      <c r="U27" s="15">
        <v>75527.100000000006</v>
      </c>
      <c r="V27" s="43">
        <v>72538.7</v>
      </c>
      <c r="W27" s="44"/>
      <c r="X27" s="43">
        <v>67389.899999999994</v>
      </c>
      <c r="Y27" s="44"/>
      <c r="Z27" s="58">
        <f t="shared" si="4"/>
        <v>89.226118836814848</v>
      </c>
      <c r="AA27" s="58"/>
      <c r="AB27" s="22">
        <f t="shared" si="5"/>
        <v>92.901995762262061</v>
      </c>
    </row>
    <row r="28" spans="1:28" ht="15" customHeight="1" x14ac:dyDescent="0.25">
      <c r="A28" t="s">
        <v>85</v>
      </c>
      <c r="B28" s="28"/>
      <c r="C28" s="29"/>
      <c r="D28" s="29"/>
      <c r="E28" s="29"/>
      <c r="F28" s="29"/>
      <c r="G28" s="29"/>
      <c r="H28" s="29"/>
      <c r="I28" s="29"/>
      <c r="J28" s="46" t="s">
        <v>86</v>
      </c>
      <c r="K28" s="47"/>
      <c r="L28" s="47"/>
      <c r="M28" s="47"/>
      <c r="N28" s="47"/>
      <c r="O28" s="47"/>
      <c r="P28" s="48"/>
      <c r="Q28" s="26"/>
      <c r="R28" s="26"/>
      <c r="S28" s="26" t="s">
        <v>87</v>
      </c>
      <c r="T28" s="27"/>
      <c r="U28" s="20">
        <v>480655.6</v>
      </c>
      <c r="V28" s="43">
        <v>660410.5</v>
      </c>
      <c r="W28" s="44"/>
      <c r="X28" s="43">
        <v>628139.19999999995</v>
      </c>
      <c r="Y28" s="44"/>
      <c r="Z28" s="58">
        <f t="shared" si="4"/>
        <v>130.68384098718499</v>
      </c>
      <c r="AA28" s="58"/>
      <c r="AB28" s="22">
        <f t="shared" si="5"/>
        <v>95.113448377940685</v>
      </c>
    </row>
    <row r="29" spans="1:28" ht="15" customHeight="1" x14ac:dyDescent="0.25">
      <c r="B29" s="28"/>
      <c r="C29" s="59" t="s">
        <v>32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60" t="s">
        <v>6</v>
      </c>
      <c r="R29" s="60"/>
      <c r="S29" s="26" t="s">
        <v>33</v>
      </c>
      <c r="T29" s="27"/>
      <c r="U29" s="15">
        <v>7489</v>
      </c>
      <c r="V29" s="43">
        <v>3754</v>
      </c>
      <c r="W29" s="44"/>
      <c r="X29" s="43">
        <v>3486.9</v>
      </c>
      <c r="Y29" s="44"/>
      <c r="Z29" s="58">
        <f t="shared" si="4"/>
        <v>46.560288423020431</v>
      </c>
      <c r="AA29" s="58"/>
      <c r="AB29" s="22">
        <f t="shared" si="5"/>
        <v>92.884922749067655</v>
      </c>
    </row>
    <row r="30" spans="1:28" ht="15" customHeight="1" x14ac:dyDescent="0.25">
      <c r="B30" s="28"/>
      <c r="C30" s="59" t="s">
        <v>34</v>
      </c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60" t="s">
        <v>6</v>
      </c>
      <c r="R30" s="60"/>
      <c r="S30" s="26" t="s">
        <v>35</v>
      </c>
      <c r="T30" s="27"/>
      <c r="U30" s="15">
        <v>53751.4</v>
      </c>
      <c r="V30" s="43">
        <v>30812.2</v>
      </c>
      <c r="W30" s="44"/>
      <c r="X30" s="43">
        <v>29848.799999999999</v>
      </c>
      <c r="Y30" s="44"/>
      <c r="Z30" s="58">
        <f t="shared" si="4"/>
        <v>55.531204768619979</v>
      </c>
      <c r="AA30" s="58"/>
      <c r="AB30" s="22">
        <f t="shared" si="5"/>
        <v>96.873316413628359</v>
      </c>
    </row>
    <row r="31" spans="1:28" ht="15" customHeight="1" x14ac:dyDescent="0.25">
      <c r="B31" s="69" t="s">
        <v>36</v>
      </c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4" t="s">
        <v>6</v>
      </c>
      <c r="R31" s="64"/>
      <c r="S31" s="23" t="s">
        <v>37</v>
      </c>
      <c r="T31" s="24"/>
      <c r="U31" s="19">
        <f>SUM(U32:U34)</f>
        <v>866426.70000000007</v>
      </c>
      <c r="V31" s="41">
        <f>SUM(V32:V34)</f>
        <v>1585736.3</v>
      </c>
      <c r="W31" s="42"/>
      <c r="X31" s="41">
        <f>SUM(X32:X34)</f>
        <v>1563929.9000000001</v>
      </c>
      <c r="Y31" s="42"/>
      <c r="Z31" s="45">
        <f>X31/U31*100</f>
        <v>180.5034286224097</v>
      </c>
      <c r="AA31" s="45"/>
      <c r="AB31" s="25">
        <f>X31*100/V31</f>
        <v>98.624840712796953</v>
      </c>
    </row>
    <row r="32" spans="1:28" ht="15" customHeight="1" x14ac:dyDescent="0.25">
      <c r="B32" s="28"/>
      <c r="C32" s="59" t="s">
        <v>38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60" t="s">
        <v>6</v>
      </c>
      <c r="R32" s="60"/>
      <c r="S32" s="26" t="s">
        <v>39</v>
      </c>
      <c r="T32" s="27"/>
      <c r="U32" s="15">
        <v>118284.5</v>
      </c>
      <c r="V32" s="43">
        <v>149018.4</v>
      </c>
      <c r="W32" s="44"/>
      <c r="X32" s="43">
        <v>143821.5</v>
      </c>
      <c r="Y32" s="44"/>
      <c r="Z32" s="58">
        <f t="shared" ref="Z32:Z34" si="6">X32/U32*100</f>
        <v>121.58947283879122</v>
      </c>
      <c r="AA32" s="58"/>
      <c r="AB32" s="22">
        <f t="shared" ref="AB32:AB34" si="7">X32*100/V32</f>
        <v>96.512578312476847</v>
      </c>
    </row>
    <row r="33" spans="2:28" ht="15" customHeight="1" x14ac:dyDescent="0.25">
      <c r="B33" s="28"/>
      <c r="C33" s="59" t="s">
        <v>40</v>
      </c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60" t="s">
        <v>6</v>
      </c>
      <c r="R33" s="60"/>
      <c r="S33" s="26" t="s">
        <v>41</v>
      </c>
      <c r="T33" s="27"/>
      <c r="U33" s="15">
        <v>186046.4</v>
      </c>
      <c r="V33" s="43">
        <v>243148.3</v>
      </c>
      <c r="W33" s="44"/>
      <c r="X33" s="43">
        <v>243133.3</v>
      </c>
      <c r="Y33" s="44"/>
      <c r="Z33" s="58">
        <f t="shared" si="6"/>
        <v>130.6842271605363</v>
      </c>
      <c r="AA33" s="58"/>
      <c r="AB33" s="22">
        <f t="shared" si="7"/>
        <v>99.993830925406428</v>
      </c>
    </row>
    <row r="34" spans="2:28" ht="15" customHeight="1" x14ac:dyDescent="0.25">
      <c r="B34" s="28"/>
      <c r="C34" s="59" t="s">
        <v>42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60" t="s">
        <v>6</v>
      </c>
      <c r="R34" s="60"/>
      <c r="S34" s="26" t="s">
        <v>43</v>
      </c>
      <c r="T34" s="27"/>
      <c r="U34" s="15">
        <v>562095.80000000005</v>
      </c>
      <c r="V34" s="43">
        <v>1193569.6000000001</v>
      </c>
      <c r="W34" s="44"/>
      <c r="X34" s="43">
        <v>1176975.1000000001</v>
      </c>
      <c r="Y34" s="44"/>
      <c r="Z34" s="58">
        <f t="shared" si="6"/>
        <v>209.39048112439198</v>
      </c>
      <c r="AA34" s="58"/>
      <c r="AB34" s="22">
        <f t="shared" si="7"/>
        <v>98.60967471021381</v>
      </c>
    </row>
    <row r="35" spans="2:28" ht="15" customHeight="1" x14ac:dyDescent="0.25">
      <c r="B35" s="69" t="s">
        <v>44</v>
      </c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4" t="s">
        <v>6</v>
      </c>
      <c r="R35" s="64"/>
      <c r="S35" s="23" t="s">
        <v>45</v>
      </c>
      <c r="T35" s="24"/>
      <c r="U35" s="19">
        <f>SUM(U36:U37)</f>
        <v>21500</v>
      </c>
      <c r="V35" s="41">
        <f>SUM(V36:V37)</f>
        <v>111105.8</v>
      </c>
      <c r="W35" s="42"/>
      <c r="X35" s="41">
        <f>SUM(X36:X37)</f>
        <v>93429.2</v>
      </c>
      <c r="Y35" s="42"/>
      <c r="Z35" s="45">
        <f>X35/U35*100</f>
        <v>434.55441860465118</v>
      </c>
      <c r="AA35" s="45"/>
      <c r="AB35" s="25">
        <f>X35*100/V35</f>
        <v>84.090299516316875</v>
      </c>
    </row>
    <row r="36" spans="2:28" ht="15" customHeight="1" x14ac:dyDescent="0.25">
      <c r="B36" s="30"/>
      <c r="C36" s="30"/>
      <c r="D36" s="30"/>
      <c r="E36" s="30"/>
      <c r="F36" s="30"/>
      <c r="G36" s="30"/>
      <c r="H36" s="30"/>
      <c r="I36" s="30"/>
      <c r="J36" s="46" t="s">
        <v>93</v>
      </c>
      <c r="K36" s="47"/>
      <c r="L36" s="47"/>
      <c r="M36" s="47"/>
      <c r="N36" s="47"/>
      <c r="O36" s="47"/>
      <c r="P36" s="47"/>
      <c r="Q36" s="48"/>
      <c r="R36" s="23"/>
      <c r="S36" s="26" t="s">
        <v>92</v>
      </c>
      <c r="T36" s="24"/>
      <c r="U36" s="19">
        <v>0</v>
      </c>
      <c r="V36" s="43">
        <v>61831.5</v>
      </c>
      <c r="W36" s="44"/>
      <c r="X36" s="43">
        <v>44229.1</v>
      </c>
      <c r="Y36" s="44"/>
      <c r="Z36" s="45"/>
      <c r="AA36" s="45"/>
      <c r="AB36" s="22">
        <f t="shared" ref="AB36:AB37" si="8">X36*100/V36</f>
        <v>71.531662663852572</v>
      </c>
    </row>
    <row r="37" spans="2:28" ht="15" customHeight="1" x14ac:dyDescent="0.25">
      <c r="B37" s="28"/>
      <c r="C37" s="59" t="s">
        <v>46</v>
      </c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60" t="s">
        <v>6</v>
      </c>
      <c r="R37" s="60"/>
      <c r="S37" s="26" t="s">
        <v>47</v>
      </c>
      <c r="T37" s="27"/>
      <c r="U37" s="15">
        <v>21500</v>
      </c>
      <c r="V37" s="43">
        <v>49274.3</v>
      </c>
      <c r="W37" s="44"/>
      <c r="X37" s="43">
        <v>49200.1</v>
      </c>
      <c r="Y37" s="44"/>
      <c r="Z37" s="58">
        <f t="shared" ref="Z37" si="9">X37/U37*100</f>
        <v>228.83767441860465</v>
      </c>
      <c r="AA37" s="58"/>
      <c r="AB37" s="22">
        <f t="shared" si="8"/>
        <v>99.849414400610456</v>
      </c>
    </row>
    <row r="38" spans="2:28" ht="15" customHeight="1" x14ac:dyDescent="0.25">
      <c r="B38" s="69" t="s">
        <v>48</v>
      </c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4" t="s">
        <v>6</v>
      </c>
      <c r="R38" s="64"/>
      <c r="S38" s="23" t="s">
        <v>49</v>
      </c>
      <c r="T38" s="24"/>
      <c r="U38" s="19">
        <f>SUM(U39:U44)</f>
        <v>4682036.6999999993</v>
      </c>
      <c r="V38" s="41">
        <f>SUM(V39:V44)</f>
        <v>4003349.3000000003</v>
      </c>
      <c r="W38" s="42"/>
      <c r="X38" s="41">
        <f>SUM(X39:X44)</f>
        <v>3745780</v>
      </c>
      <c r="Y38" s="42"/>
      <c r="Z38" s="45">
        <f>X38/U38*100</f>
        <v>80.003217403229669</v>
      </c>
      <c r="AA38" s="45"/>
      <c r="AB38" s="25">
        <f>X38*100/V38</f>
        <v>93.566154719499494</v>
      </c>
    </row>
    <row r="39" spans="2:28" ht="15" customHeight="1" x14ac:dyDescent="0.25">
      <c r="B39" s="28"/>
      <c r="C39" s="59" t="s">
        <v>50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60" t="s">
        <v>6</v>
      </c>
      <c r="R39" s="60"/>
      <c r="S39" s="26" t="s">
        <v>51</v>
      </c>
      <c r="T39" s="27"/>
      <c r="U39" s="15">
        <v>1515249.3</v>
      </c>
      <c r="V39" s="43">
        <v>1378237.1</v>
      </c>
      <c r="W39" s="44"/>
      <c r="X39" s="43">
        <v>1360627.9</v>
      </c>
      <c r="Y39" s="44"/>
      <c r="Z39" s="58">
        <f t="shared" ref="Z39:Z44" si="10">X39/U39*100</f>
        <v>89.795646168587567</v>
      </c>
      <c r="AA39" s="58"/>
      <c r="AB39" s="22">
        <f t="shared" ref="AB39:AB44" si="11">X39*100/V39</f>
        <v>98.722338848663981</v>
      </c>
    </row>
    <row r="40" spans="2:28" ht="15" customHeight="1" x14ac:dyDescent="0.25">
      <c r="B40" s="28"/>
      <c r="C40" s="59" t="s">
        <v>52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60" t="s">
        <v>6</v>
      </c>
      <c r="R40" s="60"/>
      <c r="S40" s="26" t="s">
        <v>53</v>
      </c>
      <c r="T40" s="27"/>
      <c r="U40" s="15">
        <v>2786631.3</v>
      </c>
      <c r="V40" s="43">
        <v>2304803.1</v>
      </c>
      <c r="W40" s="44"/>
      <c r="X40" s="43">
        <v>2068063.2</v>
      </c>
      <c r="Y40" s="44"/>
      <c r="Z40" s="58">
        <f t="shared" si="10"/>
        <v>74.213736133660746</v>
      </c>
      <c r="AA40" s="58"/>
      <c r="AB40" s="22">
        <f t="shared" si="11"/>
        <v>89.72841107337976</v>
      </c>
    </row>
    <row r="41" spans="2:28" ht="15" customHeight="1" x14ac:dyDescent="0.25">
      <c r="B41" s="28"/>
      <c r="C41" s="59" t="s">
        <v>54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 t="s">
        <v>6</v>
      </c>
      <c r="R41" s="60"/>
      <c r="S41" s="26" t="s">
        <v>55</v>
      </c>
      <c r="T41" s="27"/>
      <c r="U41" s="15">
        <v>335321.09999999998</v>
      </c>
      <c r="V41" s="43">
        <v>275785.09999999998</v>
      </c>
      <c r="W41" s="44"/>
      <c r="X41" s="43">
        <v>273907</v>
      </c>
      <c r="Y41" s="44"/>
      <c r="Z41" s="58">
        <f t="shared" si="10"/>
        <v>81.68498791158683</v>
      </c>
      <c r="AA41" s="58"/>
      <c r="AB41" s="22">
        <f t="shared" si="11"/>
        <v>99.318998742136543</v>
      </c>
    </row>
    <row r="42" spans="2:28" ht="30" customHeight="1" x14ac:dyDescent="0.25">
      <c r="B42" s="28"/>
      <c r="C42" s="46" t="s">
        <v>94</v>
      </c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8"/>
      <c r="Q42" s="26"/>
      <c r="R42" s="26"/>
      <c r="S42" s="26" t="s">
        <v>95</v>
      </c>
      <c r="T42" s="27"/>
      <c r="U42" s="15">
        <v>0</v>
      </c>
      <c r="V42" s="43">
        <v>44</v>
      </c>
      <c r="W42" s="44"/>
      <c r="X42" s="43">
        <v>44</v>
      </c>
      <c r="Y42" s="44"/>
      <c r="Z42" s="58"/>
      <c r="AA42" s="58"/>
      <c r="AB42" s="22">
        <f t="shared" si="11"/>
        <v>100</v>
      </c>
    </row>
    <row r="43" spans="2:28" ht="15" customHeight="1" x14ac:dyDescent="0.25">
      <c r="B43" s="28"/>
      <c r="C43" s="59" t="s">
        <v>56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 t="s">
        <v>6</v>
      </c>
      <c r="R43" s="60"/>
      <c r="S43" s="26" t="s">
        <v>57</v>
      </c>
      <c r="T43" s="27"/>
      <c r="U43" s="15">
        <v>18739</v>
      </c>
      <c r="V43" s="43">
        <v>34453</v>
      </c>
      <c r="W43" s="44"/>
      <c r="X43" s="43">
        <v>33573.199999999997</v>
      </c>
      <c r="Y43" s="44"/>
      <c r="Z43" s="58">
        <f t="shared" si="10"/>
        <v>179.16217514275039</v>
      </c>
      <c r="AA43" s="58"/>
      <c r="AB43" s="22">
        <f t="shared" si="11"/>
        <v>97.446376222680158</v>
      </c>
    </row>
    <row r="44" spans="2:28" ht="15" customHeight="1" x14ac:dyDescent="0.25">
      <c r="B44" s="28"/>
      <c r="C44" s="59" t="s">
        <v>58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 t="s">
        <v>6</v>
      </c>
      <c r="R44" s="60"/>
      <c r="S44" s="26" t="s">
        <v>59</v>
      </c>
      <c r="T44" s="27"/>
      <c r="U44" s="15">
        <v>26096</v>
      </c>
      <c r="V44" s="43">
        <v>10027</v>
      </c>
      <c r="W44" s="44"/>
      <c r="X44" s="43">
        <v>9564.7000000000007</v>
      </c>
      <c r="Y44" s="44"/>
      <c r="Z44" s="58">
        <f t="shared" si="10"/>
        <v>36.651977314530967</v>
      </c>
      <c r="AA44" s="58"/>
      <c r="AB44" s="22">
        <f t="shared" si="11"/>
        <v>95.389448489079498</v>
      </c>
    </row>
    <row r="45" spans="2:28" ht="15" customHeight="1" x14ac:dyDescent="0.25">
      <c r="B45" s="69" t="s">
        <v>60</v>
      </c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4" t="s">
        <v>6</v>
      </c>
      <c r="R45" s="64"/>
      <c r="S45" s="23" t="s">
        <v>61</v>
      </c>
      <c r="T45" s="24"/>
      <c r="U45" s="19">
        <f>SUM(U46)</f>
        <v>516563.9</v>
      </c>
      <c r="V45" s="41">
        <f>V46</f>
        <v>438564.6</v>
      </c>
      <c r="W45" s="42"/>
      <c r="X45" s="41">
        <f>X46</f>
        <v>428111.5</v>
      </c>
      <c r="Y45" s="42"/>
      <c r="Z45" s="45">
        <f>X45/U45*100</f>
        <v>82.876774780428903</v>
      </c>
      <c r="AA45" s="45"/>
      <c r="AB45" s="25">
        <f>X45*100/V45</f>
        <v>97.616519892394422</v>
      </c>
    </row>
    <row r="46" spans="2:28" ht="15" customHeight="1" x14ac:dyDescent="0.25">
      <c r="B46" s="28"/>
      <c r="C46" s="59" t="s">
        <v>62</v>
      </c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 t="s">
        <v>6</v>
      </c>
      <c r="R46" s="60"/>
      <c r="S46" s="26" t="s">
        <v>63</v>
      </c>
      <c r="T46" s="27"/>
      <c r="U46" s="15">
        <v>516563.9</v>
      </c>
      <c r="V46" s="43">
        <v>438564.6</v>
      </c>
      <c r="W46" s="44"/>
      <c r="X46" s="43">
        <v>428111.5</v>
      </c>
      <c r="Y46" s="44"/>
      <c r="Z46" s="58">
        <f>X46/U46*100</f>
        <v>82.876774780428903</v>
      </c>
      <c r="AA46" s="58"/>
      <c r="AB46" s="22">
        <f>X46*100/V46</f>
        <v>97.616519892394422</v>
      </c>
    </row>
    <row r="47" spans="2:28" ht="15" customHeight="1" x14ac:dyDescent="0.25">
      <c r="B47" s="69" t="s">
        <v>64</v>
      </c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4" t="s">
        <v>6</v>
      </c>
      <c r="R47" s="64"/>
      <c r="S47" s="23" t="s">
        <v>65</v>
      </c>
      <c r="T47" s="24"/>
      <c r="U47" s="19">
        <f>SUM(T48:U50)</f>
        <v>172036.7</v>
      </c>
      <c r="V47" s="41">
        <f>SUM(V48:V50)</f>
        <v>171320.8</v>
      </c>
      <c r="W47" s="42"/>
      <c r="X47" s="41">
        <f>SUM(X48:X50)</f>
        <v>162463.29999999999</v>
      </c>
      <c r="Y47" s="42"/>
      <c r="Z47" s="45">
        <f>X47/U47*100</f>
        <v>94.435257128275524</v>
      </c>
      <c r="AA47" s="45"/>
      <c r="AB47" s="25">
        <f>X47*100/V47</f>
        <v>94.829874714570551</v>
      </c>
    </row>
    <row r="48" spans="2:28" ht="15" customHeight="1" x14ac:dyDescent="0.25">
      <c r="B48" s="28"/>
      <c r="C48" s="59" t="s">
        <v>66</v>
      </c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 t="s">
        <v>6</v>
      </c>
      <c r="R48" s="60"/>
      <c r="S48" s="26" t="s">
        <v>67</v>
      </c>
      <c r="T48" s="27"/>
      <c r="U48" s="15">
        <v>15000</v>
      </c>
      <c r="V48" s="43">
        <v>15017</v>
      </c>
      <c r="W48" s="44"/>
      <c r="X48" s="43">
        <v>15016.3</v>
      </c>
      <c r="Y48" s="44"/>
      <c r="Z48" s="58">
        <f t="shared" ref="Z48:Z50" si="12">X48/U48*100</f>
        <v>100.10866666666666</v>
      </c>
      <c r="AA48" s="58"/>
      <c r="AB48" s="22">
        <f t="shared" ref="AB48:AB50" si="13">X48*100/V48</f>
        <v>99.995338616234932</v>
      </c>
    </row>
    <row r="49" spans="1:28" ht="15" customHeight="1" x14ac:dyDescent="0.25">
      <c r="B49" s="28"/>
      <c r="C49" s="59" t="s">
        <v>68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 t="s">
        <v>6</v>
      </c>
      <c r="R49" s="60"/>
      <c r="S49" s="26" t="s">
        <v>69</v>
      </c>
      <c r="T49" s="27"/>
      <c r="U49" s="15">
        <v>31507</v>
      </c>
      <c r="V49" s="43">
        <v>28528.400000000001</v>
      </c>
      <c r="W49" s="44"/>
      <c r="X49" s="43">
        <v>28079.5</v>
      </c>
      <c r="Y49" s="44"/>
      <c r="Z49" s="58">
        <f t="shared" si="12"/>
        <v>89.121465071254008</v>
      </c>
      <c r="AA49" s="58"/>
      <c r="AB49" s="22">
        <f t="shared" si="13"/>
        <v>98.42648027930062</v>
      </c>
    </row>
    <row r="50" spans="1:28" ht="15" customHeight="1" x14ac:dyDescent="0.25">
      <c r="B50" s="28"/>
      <c r="C50" s="59" t="s">
        <v>70</v>
      </c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60" t="s">
        <v>6</v>
      </c>
      <c r="R50" s="60"/>
      <c r="S50" s="26" t="s">
        <v>71</v>
      </c>
      <c r="T50" s="27"/>
      <c r="U50" s="15">
        <v>125529.7</v>
      </c>
      <c r="V50" s="43">
        <v>127775.4</v>
      </c>
      <c r="W50" s="44"/>
      <c r="X50" s="43">
        <v>119367.5</v>
      </c>
      <c r="Y50" s="44"/>
      <c r="Z50" s="58">
        <f t="shared" si="12"/>
        <v>95.091042199575085</v>
      </c>
      <c r="AA50" s="58"/>
      <c r="AB50" s="22">
        <f t="shared" si="13"/>
        <v>93.419781898550113</v>
      </c>
    </row>
    <row r="51" spans="1:28" ht="15" customHeight="1" x14ac:dyDescent="0.25">
      <c r="B51" s="69" t="s">
        <v>72</v>
      </c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4" t="s">
        <v>6</v>
      </c>
      <c r="R51" s="64"/>
      <c r="S51" s="23" t="s">
        <v>73</v>
      </c>
      <c r="T51" s="24"/>
      <c r="U51" s="19">
        <f>SUM(U52)</f>
        <v>417321.1</v>
      </c>
      <c r="V51" s="41">
        <f>V52</f>
        <v>328049.8</v>
      </c>
      <c r="W51" s="42"/>
      <c r="X51" s="41">
        <f>X52</f>
        <v>210088.1</v>
      </c>
      <c r="Y51" s="42"/>
      <c r="Z51" s="45">
        <f>X51/U51*100</f>
        <v>50.342074723755879</v>
      </c>
      <c r="AA51" s="45"/>
      <c r="AB51" s="25">
        <f>X51*100/V51</f>
        <v>64.041526621872663</v>
      </c>
    </row>
    <row r="52" spans="1:28" ht="15" customHeight="1" x14ac:dyDescent="0.25">
      <c r="B52" s="28"/>
      <c r="C52" s="59" t="s">
        <v>74</v>
      </c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60" t="s">
        <v>6</v>
      </c>
      <c r="R52" s="60"/>
      <c r="S52" s="26" t="s">
        <v>75</v>
      </c>
      <c r="T52" s="27"/>
      <c r="U52" s="15">
        <v>417321.1</v>
      </c>
      <c r="V52" s="43">
        <v>328049.8</v>
      </c>
      <c r="W52" s="44"/>
      <c r="X52" s="43">
        <v>210088.1</v>
      </c>
      <c r="Y52" s="44"/>
      <c r="Z52" s="58">
        <f>X52/U52*100</f>
        <v>50.342074723755879</v>
      </c>
      <c r="AA52" s="58"/>
      <c r="AB52" s="22">
        <f>X52*100/V52</f>
        <v>64.041526621872663</v>
      </c>
    </row>
    <row r="53" spans="1:28" ht="15" customHeight="1" x14ac:dyDescent="0.25">
      <c r="B53" s="28"/>
      <c r="C53" s="29"/>
      <c r="D53" s="29"/>
      <c r="E53" s="29"/>
      <c r="F53" s="29"/>
      <c r="G53" s="29"/>
      <c r="H53" s="29"/>
      <c r="I53" s="29"/>
      <c r="J53" s="38" t="s">
        <v>96</v>
      </c>
      <c r="K53" s="39"/>
      <c r="L53" s="39"/>
      <c r="M53" s="39"/>
      <c r="N53" s="39"/>
      <c r="O53" s="39"/>
      <c r="P53" s="40"/>
      <c r="Q53" s="26"/>
      <c r="R53" s="26"/>
      <c r="S53" s="23" t="s">
        <v>97</v>
      </c>
      <c r="T53" s="27"/>
      <c r="U53" s="15">
        <f>SUM(U54:U55)</f>
        <v>0</v>
      </c>
      <c r="V53" s="41">
        <f>SUM(V54:V55)</f>
        <v>35043.100000000006</v>
      </c>
      <c r="W53" s="42"/>
      <c r="X53" s="41">
        <f>SUM(X54:X55)</f>
        <v>34300.300000000003</v>
      </c>
      <c r="Y53" s="42"/>
      <c r="Z53" s="45"/>
      <c r="AA53" s="45"/>
      <c r="AB53" s="25">
        <f>X53*100/V53</f>
        <v>97.88032451466907</v>
      </c>
    </row>
    <row r="54" spans="1:28" ht="15" customHeight="1" x14ac:dyDescent="0.25">
      <c r="B54" s="28"/>
      <c r="C54" s="29"/>
      <c r="D54" s="29"/>
      <c r="E54" s="29"/>
      <c r="F54" s="29"/>
      <c r="G54" s="29"/>
      <c r="H54" s="29"/>
      <c r="I54" s="29"/>
      <c r="J54" s="46" t="s">
        <v>100</v>
      </c>
      <c r="K54" s="47"/>
      <c r="L54" s="47"/>
      <c r="M54" s="47"/>
      <c r="N54" s="47"/>
      <c r="O54" s="47"/>
      <c r="P54" s="48"/>
      <c r="Q54" s="26"/>
      <c r="R54" s="26"/>
      <c r="S54" s="26" t="s">
        <v>98</v>
      </c>
      <c r="T54" s="27"/>
      <c r="U54" s="15">
        <v>0</v>
      </c>
      <c r="V54" s="43">
        <v>13416.2</v>
      </c>
      <c r="W54" s="44"/>
      <c r="X54" s="43">
        <v>13303.7</v>
      </c>
      <c r="Y54" s="44"/>
      <c r="Z54" s="43"/>
      <c r="AA54" s="44"/>
      <c r="AB54" s="22">
        <f t="shared" ref="AB54:AB55" si="14">X54*100/V54</f>
        <v>99.161461516673867</v>
      </c>
    </row>
    <row r="55" spans="1:28" ht="15" customHeight="1" x14ac:dyDescent="0.25">
      <c r="B55" s="28"/>
      <c r="C55" s="29"/>
      <c r="D55" s="29"/>
      <c r="E55" s="29"/>
      <c r="F55" s="29"/>
      <c r="G55" s="29"/>
      <c r="H55" s="29"/>
      <c r="I55" s="29"/>
      <c r="J55" s="46" t="s">
        <v>101</v>
      </c>
      <c r="K55" s="47"/>
      <c r="L55" s="47"/>
      <c r="M55" s="47"/>
      <c r="N55" s="47"/>
      <c r="O55" s="47"/>
      <c r="P55" s="48"/>
      <c r="Q55" s="26"/>
      <c r="R55" s="26"/>
      <c r="S55" s="26" t="s">
        <v>99</v>
      </c>
      <c r="T55" s="27"/>
      <c r="U55" s="15">
        <v>0</v>
      </c>
      <c r="V55" s="43">
        <v>21626.9</v>
      </c>
      <c r="W55" s="44"/>
      <c r="X55" s="43">
        <v>20996.6</v>
      </c>
      <c r="Y55" s="44"/>
      <c r="Z55" s="43"/>
      <c r="AA55" s="44"/>
      <c r="AB55" s="22">
        <f t="shared" si="14"/>
        <v>97.085573984251084</v>
      </c>
    </row>
    <row r="56" spans="1:28" ht="15" customHeight="1" x14ac:dyDescent="0.25">
      <c r="B56" s="69" t="s">
        <v>76</v>
      </c>
      <c r="C56" s="69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4" t="s">
        <v>6</v>
      </c>
      <c r="R56" s="64"/>
      <c r="S56" s="23" t="s">
        <v>77</v>
      </c>
      <c r="T56" s="24"/>
      <c r="U56" s="19">
        <f>SUM(U57)</f>
        <v>4500</v>
      </c>
      <c r="V56" s="41">
        <f>V57</f>
        <v>7279.9</v>
      </c>
      <c r="W56" s="42"/>
      <c r="X56" s="41">
        <f>X57</f>
        <v>5389.2</v>
      </c>
      <c r="Y56" s="42"/>
      <c r="Z56" s="45">
        <f>X56/U56*100</f>
        <v>119.76</v>
      </c>
      <c r="AA56" s="45"/>
      <c r="AB56" s="25">
        <f>X56*100/V56</f>
        <v>74.028489402326954</v>
      </c>
    </row>
    <row r="57" spans="1:28" ht="15" customHeight="1" x14ac:dyDescent="0.25">
      <c r="A57" s="17"/>
      <c r="B57" s="18"/>
      <c r="C57" s="77" t="s">
        <v>78</v>
      </c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8" t="s">
        <v>6</v>
      </c>
      <c r="R57" s="78"/>
      <c r="S57" s="26" t="s">
        <v>79</v>
      </c>
      <c r="T57" s="27"/>
      <c r="U57" s="15">
        <v>4500</v>
      </c>
      <c r="V57" s="43">
        <v>7279.9</v>
      </c>
      <c r="W57" s="44"/>
      <c r="X57" s="43">
        <v>5389.2</v>
      </c>
      <c r="Y57" s="44"/>
      <c r="Z57" s="58">
        <f>X57/U57*100</f>
        <v>119.76</v>
      </c>
      <c r="AA57" s="58"/>
      <c r="AB57" s="22">
        <f>X57*100/V57</f>
        <v>74.028489402326954</v>
      </c>
    </row>
    <row r="58" spans="1:28" ht="13.5" customHeight="1" x14ac:dyDescent="0.25">
      <c r="A58" s="49" t="s">
        <v>80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16"/>
      <c r="U58" s="33">
        <f>U14+U22+U25+U31+U35+U38+U45+U47+U51+U56</f>
        <v>8808128.5</v>
      </c>
      <c r="V58" s="73">
        <f>V14+V22+V25+V31+V35+V38+V45+V47+V51+V53+V56</f>
        <v>8356291</v>
      </c>
      <c r="W58" s="74"/>
      <c r="X58" s="73">
        <f>X14+X22+X25+X31+X35+X38+X45+X47+X51+X53+X56</f>
        <v>7855847.8999999994</v>
      </c>
      <c r="Y58" s="74"/>
      <c r="Z58" s="68">
        <f>X58/U58*100</f>
        <v>89.188615947190144</v>
      </c>
      <c r="AA58" s="68"/>
      <c r="AB58" s="34">
        <f>X58*100/V58</f>
        <v>94.011181515818436</v>
      </c>
    </row>
    <row r="61" spans="1:28" x14ac:dyDescent="0.25">
      <c r="J61" s="50" t="s">
        <v>105</v>
      </c>
      <c r="K61" s="50"/>
      <c r="L61" s="50"/>
      <c r="M61" s="50"/>
      <c r="N61" s="50"/>
      <c r="O61" s="50"/>
      <c r="P61" s="50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</row>
    <row r="62" spans="1:28" x14ac:dyDescent="0.25">
      <c r="J62" s="36" t="s">
        <v>104</v>
      </c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7" t="s">
        <v>106</v>
      </c>
      <c r="AB62" s="37"/>
    </row>
    <row r="63" spans="1:28" x14ac:dyDescent="0.25"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</row>
  </sheetData>
  <mergeCells count="240">
    <mergeCell ref="O2:AB2"/>
    <mergeCell ref="O3:AB3"/>
    <mergeCell ref="J10:AB10"/>
    <mergeCell ref="V58:W58"/>
    <mergeCell ref="X58:Y58"/>
    <mergeCell ref="AA1:AB1"/>
    <mergeCell ref="A6:AB9"/>
    <mergeCell ref="AB11:AC11"/>
    <mergeCell ref="X52:Y52"/>
    <mergeCell ref="C52:P52"/>
    <mergeCell ref="Q52:R52"/>
    <mergeCell ref="V52:W52"/>
    <mergeCell ref="B56:P56"/>
    <mergeCell ref="Q56:R56"/>
    <mergeCell ref="V56:W56"/>
    <mergeCell ref="X56:Y56"/>
    <mergeCell ref="X57:Y57"/>
    <mergeCell ref="C57:P57"/>
    <mergeCell ref="Q57:R57"/>
    <mergeCell ref="V57:W57"/>
    <mergeCell ref="C49:P49"/>
    <mergeCell ref="Q49:R49"/>
    <mergeCell ref="V49:W49"/>
    <mergeCell ref="X49:Y49"/>
    <mergeCell ref="X50:Y50"/>
    <mergeCell ref="C50:P50"/>
    <mergeCell ref="Q50:R50"/>
    <mergeCell ref="V50:W50"/>
    <mergeCell ref="B51:P51"/>
    <mergeCell ref="Q51:R51"/>
    <mergeCell ref="V51:W51"/>
    <mergeCell ref="X51:Y51"/>
    <mergeCell ref="B45:P45"/>
    <mergeCell ref="Q45:R45"/>
    <mergeCell ref="V45:W45"/>
    <mergeCell ref="X45:Y45"/>
    <mergeCell ref="X46:Y46"/>
    <mergeCell ref="C46:P46"/>
    <mergeCell ref="Q46:R46"/>
    <mergeCell ref="V46:W46"/>
    <mergeCell ref="X48:Y48"/>
    <mergeCell ref="C48:P48"/>
    <mergeCell ref="Q48:R48"/>
    <mergeCell ref="V48:W48"/>
    <mergeCell ref="B47:P47"/>
    <mergeCell ref="Q47:R47"/>
    <mergeCell ref="V47:W47"/>
    <mergeCell ref="X47:Y47"/>
    <mergeCell ref="C41:P41"/>
    <mergeCell ref="Q41:R41"/>
    <mergeCell ref="V41:W41"/>
    <mergeCell ref="X41:Y41"/>
    <mergeCell ref="X43:Y43"/>
    <mergeCell ref="C43:P43"/>
    <mergeCell ref="Q43:R43"/>
    <mergeCell ref="V43:W43"/>
    <mergeCell ref="C44:P44"/>
    <mergeCell ref="Q44:R44"/>
    <mergeCell ref="V44:W44"/>
    <mergeCell ref="X44:Y44"/>
    <mergeCell ref="C42:P42"/>
    <mergeCell ref="V42:W42"/>
    <mergeCell ref="X42:Y42"/>
    <mergeCell ref="B38:P38"/>
    <mergeCell ref="Q38:R38"/>
    <mergeCell ref="V38:W38"/>
    <mergeCell ref="X38:Y38"/>
    <mergeCell ref="X39:Y39"/>
    <mergeCell ref="C39:P39"/>
    <mergeCell ref="Q39:R39"/>
    <mergeCell ref="V39:W39"/>
    <mergeCell ref="C40:P40"/>
    <mergeCell ref="Q40:R40"/>
    <mergeCell ref="V40:W40"/>
    <mergeCell ref="X40:Y40"/>
    <mergeCell ref="C34:P34"/>
    <mergeCell ref="Q34:R34"/>
    <mergeCell ref="V34:W34"/>
    <mergeCell ref="X34:Y34"/>
    <mergeCell ref="B35:P35"/>
    <mergeCell ref="Q35:R35"/>
    <mergeCell ref="V35:W35"/>
    <mergeCell ref="X35:Y35"/>
    <mergeCell ref="X37:Y37"/>
    <mergeCell ref="C37:P37"/>
    <mergeCell ref="Q37:R37"/>
    <mergeCell ref="V37:W37"/>
    <mergeCell ref="V36:W36"/>
    <mergeCell ref="X36:Y36"/>
    <mergeCell ref="J36:Q36"/>
    <mergeCell ref="X31:Y31"/>
    <mergeCell ref="C32:P32"/>
    <mergeCell ref="Q32:R32"/>
    <mergeCell ref="V32:W32"/>
    <mergeCell ref="X32:Y32"/>
    <mergeCell ref="B31:P31"/>
    <mergeCell ref="Q31:R31"/>
    <mergeCell ref="V31:W31"/>
    <mergeCell ref="X33:Y33"/>
    <mergeCell ref="C33:P33"/>
    <mergeCell ref="Q33:R33"/>
    <mergeCell ref="V33:W33"/>
    <mergeCell ref="X27:Y27"/>
    <mergeCell ref="C27:P27"/>
    <mergeCell ref="Q27:R27"/>
    <mergeCell ref="V27:W27"/>
    <mergeCell ref="C29:P29"/>
    <mergeCell ref="Q29:R29"/>
    <mergeCell ref="V29:W29"/>
    <mergeCell ref="X29:Y29"/>
    <mergeCell ref="X30:Y30"/>
    <mergeCell ref="C30:P30"/>
    <mergeCell ref="Q30:R30"/>
    <mergeCell ref="V30:W30"/>
    <mergeCell ref="J28:P28"/>
    <mergeCell ref="V28:W28"/>
    <mergeCell ref="X28:Y28"/>
    <mergeCell ref="C24:P24"/>
    <mergeCell ref="Q24:R24"/>
    <mergeCell ref="V24:W24"/>
    <mergeCell ref="X24:Y24"/>
    <mergeCell ref="X25:Y25"/>
    <mergeCell ref="C26:P26"/>
    <mergeCell ref="Q26:R26"/>
    <mergeCell ref="V26:W26"/>
    <mergeCell ref="X26:Y26"/>
    <mergeCell ref="B25:P25"/>
    <mergeCell ref="Q25:R25"/>
    <mergeCell ref="V25:W25"/>
    <mergeCell ref="V21:W21"/>
    <mergeCell ref="X22:Y22"/>
    <mergeCell ref="C23:P23"/>
    <mergeCell ref="Q23:R23"/>
    <mergeCell ref="V23:W23"/>
    <mergeCell ref="X23:Y23"/>
    <mergeCell ref="B22:P22"/>
    <mergeCell ref="Q22:R22"/>
    <mergeCell ref="V22:W22"/>
    <mergeCell ref="Z47:AA47"/>
    <mergeCell ref="Z44:AA44"/>
    <mergeCell ref="Z45:AA45"/>
    <mergeCell ref="Z50:AA50"/>
    <mergeCell ref="Z51:AA51"/>
    <mergeCell ref="Z48:AA48"/>
    <mergeCell ref="Z49:AA49"/>
    <mergeCell ref="Z57:AA57"/>
    <mergeCell ref="Z58:AA58"/>
    <mergeCell ref="Z52:AA52"/>
    <mergeCell ref="Z56:AA56"/>
    <mergeCell ref="Z37:AA37"/>
    <mergeCell ref="Z38:AA38"/>
    <mergeCell ref="Z34:AA34"/>
    <mergeCell ref="Z35:AA35"/>
    <mergeCell ref="Z41:AA41"/>
    <mergeCell ref="Z43:AA43"/>
    <mergeCell ref="Z39:AA39"/>
    <mergeCell ref="Z40:AA40"/>
    <mergeCell ref="Z46:AA46"/>
    <mergeCell ref="Z36:AA36"/>
    <mergeCell ref="Z42:AA42"/>
    <mergeCell ref="Z24:AA24"/>
    <mergeCell ref="Z27:AA27"/>
    <mergeCell ref="Z29:AA29"/>
    <mergeCell ref="Z25:AA25"/>
    <mergeCell ref="Z26:AA26"/>
    <mergeCell ref="Z32:AA32"/>
    <mergeCell ref="Z33:AA33"/>
    <mergeCell ref="Z30:AA30"/>
    <mergeCell ref="Z31:AA31"/>
    <mergeCell ref="Z28:AA28"/>
    <mergeCell ref="Z21:AA21"/>
    <mergeCell ref="Z22:AA22"/>
    <mergeCell ref="Z18:AA18"/>
    <mergeCell ref="Z20:AA20"/>
    <mergeCell ref="C17:P17"/>
    <mergeCell ref="Q17:R17"/>
    <mergeCell ref="V17:W17"/>
    <mergeCell ref="X17:Y17"/>
    <mergeCell ref="Z23:AA23"/>
    <mergeCell ref="X19:Y19"/>
    <mergeCell ref="Z19:AA19"/>
    <mergeCell ref="V19:W19"/>
    <mergeCell ref="J19:Q19"/>
    <mergeCell ref="X18:Y18"/>
    <mergeCell ref="C18:P18"/>
    <mergeCell ref="Q18:R18"/>
    <mergeCell ref="V18:W18"/>
    <mergeCell ref="C20:P20"/>
    <mergeCell ref="Q20:R20"/>
    <mergeCell ref="V20:W20"/>
    <mergeCell ref="X20:Y20"/>
    <mergeCell ref="X21:Y21"/>
    <mergeCell ref="C21:P21"/>
    <mergeCell ref="Q21:R21"/>
    <mergeCell ref="Z16:AA16"/>
    <mergeCell ref="Z17:AA17"/>
    <mergeCell ref="X14:Y14"/>
    <mergeCell ref="Z14:AA14"/>
    <mergeCell ref="C15:P15"/>
    <mergeCell ref="Q15:R15"/>
    <mergeCell ref="V15:W15"/>
    <mergeCell ref="X15:Y15"/>
    <mergeCell ref="Z15:AA15"/>
    <mergeCell ref="B14:P14"/>
    <mergeCell ref="Q14:R14"/>
    <mergeCell ref="V14:W14"/>
    <mergeCell ref="X16:Y16"/>
    <mergeCell ref="C16:P16"/>
    <mergeCell ref="Q16:R16"/>
    <mergeCell ref="V16:W16"/>
    <mergeCell ref="J11:P11"/>
    <mergeCell ref="Q11:R11"/>
    <mergeCell ref="V11:W11"/>
    <mergeCell ref="X11:Y11"/>
    <mergeCell ref="Z11:AA11"/>
    <mergeCell ref="X12:Y12"/>
    <mergeCell ref="Z12:AA12"/>
    <mergeCell ref="B13:P13"/>
    <mergeCell ref="Q13:R13"/>
    <mergeCell ref="V13:W13"/>
    <mergeCell ref="X13:Y13"/>
    <mergeCell ref="Z13:AA13"/>
    <mergeCell ref="B12:P12"/>
    <mergeCell ref="Q12:R12"/>
    <mergeCell ref="V12:W12"/>
    <mergeCell ref="AA62:AB62"/>
    <mergeCell ref="J53:P53"/>
    <mergeCell ref="V53:W53"/>
    <mergeCell ref="V54:W54"/>
    <mergeCell ref="V55:W55"/>
    <mergeCell ref="X53:Y53"/>
    <mergeCell ref="X54:Y54"/>
    <mergeCell ref="X55:Y55"/>
    <mergeCell ref="Z53:AA53"/>
    <mergeCell ref="Z54:AA54"/>
    <mergeCell ref="Z55:AA55"/>
    <mergeCell ref="J54:P54"/>
    <mergeCell ref="J55:P55"/>
    <mergeCell ref="A58:S58"/>
    <mergeCell ref="J61:P61"/>
  </mergeCells>
  <pageMargins left="0.23622047244094491" right="0.23622047244094491" top="0.39370078740157483" bottom="0.23622047244094491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 1</vt:lpstr>
      <vt:lpstr>'Результат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Мария Михайловна Волкова</cp:lastModifiedBy>
  <cp:lastPrinted>2021-03-31T08:34:34Z</cp:lastPrinted>
  <dcterms:created xsi:type="dcterms:W3CDTF">2020-03-30T07:34:30Z</dcterms:created>
  <dcterms:modified xsi:type="dcterms:W3CDTF">2021-06-03T13:55:12Z</dcterms:modified>
</cp:coreProperties>
</file>